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2021" sheetId="1" r:id="rId1"/>
  </sheets>
  <definedNames>
    <definedName name="_xlnm.Print_Area" localSheetId="0">'2021'!$A$1:$I$80</definedName>
  </definedNames>
  <calcPr calcId="152511"/>
</workbook>
</file>

<file path=xl/calcChain.xml><?xml version="1.0" encoding="utf-8"?>
<calcChain xmlns="http://schemas.openxmlformats.org/spreadsheetml/2006/main">
  <c r="G79" i="1" l="1"/>
  <c r="G44" i="1"/>
  <c r="H14" i="1"/>
  <c r="H12" i="1"/>
  <c r="G38" i="1"/>
  <c r="G80" i="1"/>
  <c r="G61" i="1"/>
  <c r="G20" i="1" l="1"/>
  <c r="G58" i="1" s="1"/>
  <c r="G60" i="1" s="1"/>
  <c r="G64" i="1" s="1"/>
</calcChain>
</file>

<file path=xl/sharedStrings.xml><?xml version="1.0" encoding="utf-8"?>
<sst xmlns="http://schemas.openxmlformats.org/spreadsheetml/2006/main" count="217" uniqueCount="163">
  <si>
    <t>№
п/п</t>
  </si>
  <si>
    <t>Расходы, связанные с производством и реализацией продукции (услуг), всего</t>
  </si>
  <si>
    <t>- расходы на сырье и материалы</t>
  </si>
  <si>
    <t>- расходы на топливо</t>
  </si>
  <si>
    <t>- расходы на прочие покупаемые энергетические ресурсы</t>
  </si>
  <si>
    <t>- расходы на холодную воду</t>
  </si>
  <si>
    <t>- расходы на теплоноситель</t>
  </si>
  <si>
    <t>- амортизация основных средств и нематериальных активов</t>
  </si>
  <si>
    <t>- оплата труда</t>
  </si>
  <si>
    <t>- отчисления на социальные нужды 30,2%</t>
  </si>
  <si>
    <t>- расходы на оплату услуг, оказываемых организациями, осуществляющими регулируемую деятельность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</si>
  <si>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</si>
  <si>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</si>
  <si>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- арендная плата, концессионная плата, лизинговые платежи</t>
  </si>
  <si>
    <t>- расходы на служебные командировки</t>
  </si>
  <si>
    <t>- расходы на обучение персонала</t>
  </si>
  <si>
    <t>- расходы на страхование производственных объектов, учитываемые при определении налоговой базы по налогу на прибыль</t>
  </si>
  <si>
    <t>- другие расходы, связанные с производством и (или) реализацией продукции (общехозяйственные и общепроизводственные по распределению), в том числе</t>
  </si>
  <si>
    <t>- налог на имущество организаций</t>
  </si>
  <si>
    <t>- земельный налог</t>
  </si>
  <si>
    <t>- транспортный налог</t>
  </si>
  <si>
    <t>- водный налог</t>
  </si>
  <si>
    <t>- прочие (налоги) расходы</t>
  </si>
  <si>
    <t>Внереализационные расходы, всего</t>
  </si>
  <si>
    <t>- расходы на вывод из эксплуатации (в том числе на консервацию) и вывод из консервации</t>
  </si>
  <si>
    <t>- расходы по сомнительным долгам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</si>
  <si>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</si>
  <si>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 xml:space="preserve"> </t>
  </si>
  <si>
    <t>- другие обоснованные расходы, в том числе</t>
  </si>
  <si>
    <t>- расходы на услуги банков</t>
  </si>
  <si>
    <t>- расходы на обслуживание заемных средств</t>
  </si>
  <si>
    <t>Расходы, не учитываемые в целях налогообложения, всего</t>
  </si>
  <si>
    <t>- расходы на капитальные вложения (инвестиции)</t>
  </si>
  <si>
    <t>- денежные выплаты социального характера (по Коллективному договору) Фонд социальной поддержки работников - 2% от ФОТ</t>
  </si>
  <si>
    <t>- резервный фонд</t>
  </si>
  <si>
    <t>- прочие расходы</t>
  </si>
  <si>
    <t>Налог на прибыль (доходы)</t>
  </si>
  <si>
    <t>Выпадающие доходы/экономия средств</t>
  </si>
  <si>
    <t>Необходимая валовая выручка, всего</t>
  </si>
  <si>
    <t>- на производство электрической энергии</t>
  </si>
  <si>
    <t>- на производство тепловой энергии</t>
  </si>
  <si>
    <t>- на производство теплоносителя</t>
  </si>
  <si>
    <t>- прочая продукция</t>
  </si>
  <si>
    <t>Полезный отпуск, тыс. Гкал</t>
  </si>
  <si>
    <t>Средний одноставочный тариф руб./Гкал</t>
  </si>
  <si>
    <t>Ед изм.</t>
  </si>
  <si>
    <t>- ремонт основных средств (капитальный ремонт), выполняемый подряным способом</t>
  </si>
  <si>
    <t>Наименование</t>
  </si>
  <si>
    <t>Вид регулируемой деятельности (производство, передача и сбыт тепловой энергии)</t>
  </si>
  <si>
    <t>Примечание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</si>
  <si>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</si>
  <si>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</si>
  <si>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</si>
  <si>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</si>
  <si>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Объем отпускаемой потребителям, в т.ч. Об  объемах отпущенных по приборам учета и по нормативам потребления (расчетным методом)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</si>
  <si>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</si>
  <si>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 в однотрубном исчислении)</t>
  </si>
  <si>
    <t>Протяженность разводящих сетей ( 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</si>
  <si>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</si>
  <si>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</si>
  <si>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</si>
  <si>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численностьосновного производственного состава</t>
  </si>
  <si>
    <t>Удельный расход топлива на единицу тепловой энергии, отпускаемую в тепловую сеть</t>
  </si>
  <si>
    <t>Удельный расход электрической энергии на единицу тепловой энергии отпускаемую в тепловую сеть</t>
  </si>
  <si>
    <t>Удельный расход холодной воды на единицу тепловой энергии, отпускаемую в сеть</t>
  </si>
  <si>
    <t>тыс. руб.</t>
  </si>
  <si>
    <t>тыс. Гкал</t>
  </si>
  <si>
    <t>руб.</t>
  </si>
  <si>
    <t>Гкал/час</t>
  </si>
  <si>
    <t>км</t>
  </si>
  <si>
    <t>шт</t>
  </si>
  <si>
    <t>кг ут/Гкал</t>
  </si>
  <si>
    <t>кВт час/Гкал</t>
  </si>
  <si>
    <t xml:space="preserve">Информация ООО "ТуруханскЭнергоком", осуществляющего </t>
  </si>
  <si>
    <t>1.</t>
  </si>
  <si>
    <t>О ценах (тарифах) на регулируемые товары и услуги и надбавках к этим ценам (тарифам)</t>
  </si>
  <si>
    <t>Наименование регулирующего органа, принявшего решение об утверждении цен (тарифов) и надбавок к ним.</t>
  </si>
  <si>
    <t>Реквизиты (дата и номер) решения</t>
  </si>
  <si>
    <t>Срок действия тарифа</t>
  </si>
  <si>
    <t>Источник официального опубликования решения</t>
  </si>
  <si>
    <t>Краевая государственная газета "Наш Красноярский край" и "Официальный интернет-портал правовой информации Красноярского края" (www.zakon.krskstate.ru)</t>
  </si>
  <si>
    <t>Тарифы для бюджетных и прочих потребителей</t>
  </si>
  <si>
    <t>Тарифы для населения</t>
  </si>
  <si>
    <t>поставляемую потребителям (в случае отсутствия диффеинсации тарифов по схеме подключения)</t>
  </si>
  <si>
    <t>на коллекторах источника тепловой энергии</t>
  </si>
  <si>
    <r>
      <t xml:space="preserve">Утвержденный одноставочный тариф на тепловую энергию (мощность), руб/Гкал </t>
    </r>
    <r>
      <rPr>
        <b/>
        <sz val="11"/>
        <rFont val="Times New Roman"/>
        <family val="1"/>
        <charset val="204"/>
      </rPr>
      <t>(без учета НДС)</t>
    </r>
  </si>
  <si>
    <r>
      <t xml:space="preserve">Утвержденный одноставочный тариф на тепловую энергию (мощность), руб/Гкал </t>
    </r>
    <r>
      <rPr>
        <b/>
        <sz val="11"/>
        <rFont val="Times New Roman"/>
        <family val="1"/>
        <charset val="204"/>
      </rPr>
      <t>(с учетом НДС)</t>
    </r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</si>
  <si>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деятелоьности)</t>
  </si>
  <si>
    <t>чел</t>
  </si>
  <si>
    <t>1.1</t>
  </si>
  <si>
    <t>1.2</t>
  </si>
  <si>
    <t>1.3.</t>
  </si>
  <si>
    <t>1.4.</t>
  </si>
  <si>
    <t>1.5.</t>
  </si>
  <si>
    <t>1.6.</t>
  </si>
  <si>
    <t>1</t>
  </si>
  <si>
    <t>2</t>
  </si>
  <si>
    <t>2.1.</t>
  </si>
  <si>
    <t>2.2.</t>
  </si>
  <si>
    <t>2.3.</t>
  </si>
  <si>
    <t>2.4.</t>
  </si>
  <si>
    <t>2.5</t>
  </si>
  <si>
    <t>2.6.</t>
  </si>
  <si>
    <t>2.7.</t>
  </si>
  <si>
    <t>2.8.</t>
  </si>
  <si>
    <t>2.9.</t>
  </si>
  <si>
    <t>2.10.</t>
  </si>
  <si>
    <t>2.11.</t>
  </si>
  <si>
    <t>2.12.</t>
  </si>
  <si>
    <t>2.13</t>
  </si>
  <si>
    <t>2.14.</t>
  </si>
  <si>
    <t>2.15.</t>
  </si>
  <si>
    <t>2.16.</t>
  </si>
  <si>
    <t>2.17.</t>
  </si>
  <si>
    <t>2.18.</t>
  </si>
  <si>
    <t>2.19.</t>
  </si>
  <si>
    <t>2.20</t>
  </si>
  <si>
    <t>2.21.</t>
  </si>
  <si>
    <t>2.22.</t>
  </si>
  <si>
    <t>3</t>
  </si>
  <si>
    <t>3.1.</t>
  </si>
  <si>
    <t>3.2.</t>
  </si>
  <si>
    <t>3.3.</t>
  </si>
  <si>
    <t>3.4.</t>
  </si>
  <si>
    <t>3.5.</t>
  </si>
  <si>
    <t>3.6.</t>
  </si>
  <si>
    <t>4.</t>
  </si>
  <si>
    <t>4.1.</t>
  </si>
  <si>
    <t>4.2.</t>
  </si>
  <si>
    <t>4.3.</t>
  </si>
  <si>
    <t>4.4.</t>
  </si>
  <si>
    <t>5</t>
  </si>
  <si>
    <t>6</t>
  </si>
  <si>
    <t>7</t>
  </si>
  <si>
    <t>8</t>
  </si>
  <si>
    <t>9</t>
  </si>
  <si>
    <t>10</t>
  </si>
  <si>
    <t>10.1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</si>
  <si>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</si>
  <si>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</si>
  <si>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</si>
  <si>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</si>
  <si>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</si>
  <si>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</si>
  <si>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</si>
  <si>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</si>
  <si>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</si>
  <si>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</si>
  <si>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</t>
  </si>
  <si>
    <t>10.13</t>
  </si>
  <si>
    <t>10.14</t>
  </si>
  <si>
    <t>Министерство тарифной политики Красноярского края</t>
  </si>
  <si>
    <t>Период регулирования 2019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</si>
  <si>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</si>
  <si>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куб м/гкал</t>
  </si>
  <si>
    <t>деятельность в сфере теплоснабжения на 2021 год</t>
  </si>
  <si>
    <t>Приказ №403-п от 17.12.2020 г.</t>
  </si>
  <si>
    <t>С 01.01.2021 г по 30.06.2021 г.</t>
  </si>
  <si>
    <t>С 01.07.2021 г по 31.12.2021 г.</t>
  </si>
  <si>
    <t>1 полугодие 2021 г</t>
  </si>
  <si>
    <t>2 полугодие 2021 г</t>
  </si>
  <si>
    <t>Объем топлива 43 729,83 тн. Стоимость 1 тн - 3 973,57 руб. (средняя)</t>
  </si>
  <si>
    <t>Средневзвешанная стоимость 1 кВт/часа- 31,63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</si>
</sst>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4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top"/>
    </xf>
    <xf numFmtId="4" fontId="2" fillId="0" borderId="7" xfId="0" applyNumberFormat="1" applyFont="1" applyBorder="1" applyAlignment="1"/>
    <xf numFmtId="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NumberFormat="1" applyFont="1" applyBorder="1" applyAlignment="1">
      <alignment horizontal="left" wrapText="1"/>
    </xf>
    <xf numFmtId="0" fontId="2" fillId="0" borderId="6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 wrapText="1"/>
    </xf>
    <xf numFmtId="4" fontId="2" fillId="0" borderId="2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E117"/>
  <sheetViews>
    <sheetView tabSelected="1" view="pageBreakPreview" zoomScale="85" zoomScaleNormal="70" zoomScaleSheetLayoutView="85" workbookViewId="0">
      <selection activeCell="G80" sqref="G80"/>
    </sheetView>
  </sheetViews>
  <sheetFormatPr defaultColWidth="0.85546875" defaultRowHeight="15" x14ac:dyDescent="0.25"/>
  <cols>
    <col min="1" max="1" width="5.28515625" style="2" customWidth="1"/>
    <col min="2" max="2" width="18.7109375" style="2" customWidth="1"/>
    <col min="3" max="3" width="19" style="2" customWidth="1"/>
    <col min="4" max="4" width="15.140625" style="2" customWidth="1"/>
    <col min="5" max="5" width="12.85546875" style="2" customWidth="1"/>
    <col min="6" max="6" width="20.5703125" style="2" customWidth="1"/>
    <col min="7" max="7" width="19" style="3" customWidth="1"/>
    <col min="8" max="8" width="12.7109375" style="3" customWidth="1"/>
    <col min="9" max="9" width="26" style="4" customWidth="1"/>
    <col min="10" max="260" width="0.85546875" style="2"/>
    <col min="261" max="262" width="5.28515625" style="2" customWidth="1"/>
    <col min="263" max="263" width="43" style="2" customWidth="1"/>
    <col min="264" max="264" width="34.140625" style="2" customWidth="1"/>
    <col min="265" max="516" width="0.85546875" style="2"/>
    <col min="517" max="518" width="5.28515625" style="2" customWidth="1"/>
    <col min="519" max="519" width="43" style="2" customWidth="1"/>
    <col min="520" max="520" width="34.140625" style="2" customWidth="1"/>
    <col min="521" max="772" width="0.85546875" style="2"/>
    <col min="773" max="774" width="5.28515625" style="2" customWidth="1"/>
    <col min="775" max="775" width="43" style="2" customWidth="1"/>
    <col min="776" max="776" width="34.140625" style="2" customWidth="1"/>
    <col min="777" max="1028" width="0.85546875" style="2"/>
    <col min="1029" max="1030" width="5.28515625" style="2" customWidth="1"/>
    <col min="1031" max="1031" width="43" style="2" customWidth="1"/>
    <col min="1032" max="1032" width="34.140625" style="2" customWidth="1"/>
    <col min="1033" max="1284" width="0.85546875" style="2"/>
    <col min="1285" max="1286" width="5.28515625" style="2" customWidth="1"/>
    <col min="1287" max="1287" width="43" style="2" customWidth="1"/>
    <col min="1288" max="1288" width="34.140625" style="2" customWidth="1"/>
    <col min="1289" max="1540" width="0.85546875" style="2"/>
    <col min="1541" max="1542" width="5.28515625" style="2" customWidth="1"/>
    <col min="1543" max="1543" width="43" style="2" customWidth="1"/>
    <col min="1544" max="1544" width="34.140625" style="2" customWidth="1"/>
    <col min="1545" max="1796" width="0.85546875" style="2"/>
    <col min="1797" max="1798" width="5.28515625" style="2" customWidth="1"/>
    <col min="1799" max="1799" width="43" style="2" customWidth="1"/>
    <col min="1800" max="1800" width="34.140625" style="2" customWidth="1"/>
    <col min="1801" max="2052" width="0.85546875" style="2"/>
    <col min="2053" max="2054" width="5.28515625" style="2" customWidth="1"/>
    <col min="2055" max="2055" width="43" style="2" customWidth="1"/>
    <col min="2056" max="2056" width="34.140625" style="2" customWidth="1"/>
    <col min="2057" max="2308" width="0.85546875" style="2"/>
    <col min="2309" max="2310" width="5.28515625" style="2" customWidth="1"/>
    <col min="2311" max="2311" width="43" style="2" customWidth="1"/>
    <col min="2312" max="2312" width="34.140625" style="2" customWidth="1"/>
    <col min="2313" max="2564" width="0.85546875" style="2"/>
    <col min="2565" max="2566" width="5.28515625" style="2" customWidth="1"/>
    <col min="2567" max="2567" width="43" style="2" customWidth="1"/>
    <col min="2568" max="2568" width="34.140625" style="2" customWidth="1"/>
    <col min="2569" max="2820" width="0.85546875" style="2"/>
    <col min="2821" max="2822" width="5.28515625" style="2" customWidth="1"/>
    <col min="2823" max="2823" width="43" style="2" customWidth="1"/>
    <col min="2824" max="2824" width="34.140625" style="2" customWidth="1"/>
    <col min="2825" max="3076" width="0.85546875" style="2"/>
    <col min="3077" max="3078" width="5.28515625" style="2" customWidth="1"/>
    <col min="3079" max="3079" width="43" style="2" customWidth="1"/>
    <col min="3080" max="3080" width="34.140625" style="2" customWidth="1"/>
    <col min="3081" max="3332" width="0.85546875" style="2"/>
    <col min="3333" max="3334" width="5.28515625" style="2" customWidth="1"/>
    <col min="3335" max="3335" width="43" style="2" customWidth="1"/>
    <col min="3336" max="3336" width="34.140625" style="2" customWidth="1"/>
    <col min="3337" max="3588" width="0.85546875" style="2"/>
    <col min="3589" max="3590" width="5.28515625" style="2" customWidth="1"/>
    <col min="3591" max="3591" width="43" style="2" customWidth="1"/>
    <col min="3592" max="3592" width="34.140625" style="2" customWidth="1"/>
    <col min="3593" max="3844" width="0.85546875" style="2"/>
    <col min="3845" max="3846" width="5.28515625" style="2" customWidth="1"/>
    <col min="3847" max="3847" width="43" style="2" customWidth="1"/>
    <col min="3848" max="3848" width="34.140625" style="2" customWidth="1"/>
    <col min="3849" max="4100" width="0.85546875" style="2"/>
    <col min="4101" max="4102" width="5.28515625" style="2" customWidth="1"/>
    <col min="4103" max="4103" width="43" style="2" customWidth="1"/>
    <col min="4104" max="4104" width="34.140625" style="2" customWidth="1"/>
    <col min="4105" max="4356" width="0.85546875" style="2"/>
    <col min="4357" max="4358" width="5.28515625" style="2" customWidth="1"/>
    <col min="4359" max="4359" width="43" style="2" customWidth="1"/>
    <col min="4360" max="4360" width="34.140625" style="2" customWidth="1"/>
    <col min="4361" max="4612" width="0.85546875" style="2"/>
    <col min="4613" max="4614" width="5.28515625" style="2" customWidth="1"/>
    <col min="4615" max="4615" width="43" style="2" customWidth="1"/>
    <col min="4616" max="4616" width="34.140625" style="2" customWidth="1"/>
    <col min="4617" max="4868" width="0.85546875" style="2"/>
    <col min="4869" max="4870" width="5.28515625" style="2" customWidth="1"/>
    <col min="4871" max="4871" width="43" style="2" customWidth="1"/>
    <col min="4872" max="4872" width="34.140625" style="2" customWidth="1"/>
    <col min="4873" max="5124" width="0.85546875" style="2"/>
    <col min="5125" max="5126" width="5.28515625" style="2" customWidth="1"/>
    <col min="5127" max="5127" width="43" style="2" customWidth="1"/>
    <col min="5128" max="5128" width="34.140625" style="2" customWidth="1"/>
    <col min="5129" max="5380" width="0.85546875" style="2"/>
    <col min="5381" max="5382" width="5.28515625" style="2" customWidth="1"/>
    <col min="5383" max="5383" width="43" style="2" customWidth="1"/>
    <col min="5384" max="5384" width="34.140625" style="2" customWidth="1"/>
    <col min="5385" max="5636" width="0.85546875" style="2"/>
    <col min="5637" max="5638" width="5.28515625" style="2" customWidth="1"/>
    <col min="5639" max="5639" width="43" style="2" customWidth="1"/>
    <col min="5640" max="5640" width="34.140625" style="2" customWidth="1"/>
    <col min="5641" max="5892" width="0.85546875" style="2"/>
    <col min="5893" max="5894" width="5.28515625" style="2" customWidth="1"/>
    <col min="5895" max="5895" width="43" style="2" customWidth="1"/>
    <col min="5896" max="5896" width="34.140625" style="2" customWidth="1"/>
    <col min="5897" max="6148" width="0.85546875" style="2"/>
    <col min="6149" max="6150" width="5.28515625" style="2" customWidth="1"/>
    <col min="6151" max="6151" width="43" style="2" customWidth="1"/>
    <col min="6152" max="6152" width="34.140625" style="2" customWidth="1"/>
    <col min="6153" max="6404" width="0.85546875" style="2"/>
    <col min="6405" max="6406" width="5.28515625" style="2" customWidth="1"/>
    <col min="6407" max="6407" width="43" style="2" customWidth="1"/>
    <col min="6408" max="6408" width="34.140625" style="2" customWidth="1"/>
    <col min="6409" max="6660" width="0.85546875" style="2"/>
    <col min="6661" max="6662" width="5.28515625" style="2" customWidth="1"/>
    <col min="6663" max="6663" width="43" style="2" customWidth="1"/>
    <col min="6664" max="6664" width="34.140625" style="2" customWidth="1"/>
    <col min="6665" max="6916" width="0.85546875" style="2"/>
    <col min="6917" max="6918" width="5.28515625" style="2" customWidth="1"/>
    <col min="6919" max="6919" width="43" style="2" customWidth="1"/>
    <col min="6920" max="6920" width="34.140625" style="2" customWidth="1"/>
    <col min="6921" max="7172" width="0.85546875" style="2"/>
    <col min="7173" max="7174" width="5.28515625" style="2" customWidth="1"/>
    <col min="7175" max="7175" width="43" style="2" customWidth="1"/>
    <col min="7176" max="7176" width="34.140625" style="2" customWidth="1"/>
    <col min="7177" max="7428" width="0.85546875" style="2"/>
    <col min="7429" max="7430" width="5.28515625" style="2" customWidth="1"/>
    <col min="7431" max="7431" width="43" style="2" customWidth="1"/>
    <col min="7432" max="7432" width="34.140625" style="2" customWidth="1"/>
    <col min="7433" max="7684" width="0.85546875" style="2"/>
    <col min="7685" max="7686" width="5.28515625" style="2" customWidth="1"/>
    <col min="7687" max="7687" width="43" style="2" customWidth="1"/>
    <col min="7688" max="7688" width="34.140625" style="2" customWidth="1"/>
    <col min="7689" max="7940" width="0.85546875" style="2"/>
    <col min="7941" max="7942" width="5.28515625" style="2" customWidth="1"/>
    <col min="7943" max="7943" width="43" style="2" customWidth="1"/>
    <col min="7944" max="7944" width="34.140625" style="2" customWidth="1"/>
    <col min="7945" max="8196" width="0.85546875" style="2"/>
    <col min="8197" max="8198" width="5.28515625" style="2" customWidth="1"/>
    <col min="8199" max="8199" width="43" style="2" customWidth="1"/>
    <col min="8200" max="8200" width="34.140625" style="2" customWidth="1"/>
    <col min="8201" max="8452" width="0.85546875" style="2"/>
    <col min="8453" max="8454" width="5.28515625" style="2" customWidth="1"/>
    <col min="8455" max="8455" width="43" style="2" customWidth="1"/>
    <col min="8456" max="8456" width="34.140625" style="2" customWidth="1"/>
    <col min="8457" max="8708" width="0.85546875" style="2"/>
    <col min="8709" max="8710" width="5.28515625" style="2" customWidth="1"/>
    <col min="8711" max="8711" width="43" style="2" customWidth="1"/>
    <col min="8712" max="8712" width="34.140625" style="2" customWidth="1"/>
    <col min="8713" max="8964" width="0.85546875" style="2"/>
    <col min="8965" max="8966" width="5.28515625" style="2" customWidth="1"/>
    <col min="8967" max="8967" width="43" style="2" customWidth="1"/>
    <col min="8968" max="8968" width="34.140625" style="2" customWidth="1"/>
    <col min="8969" max="9220" width="0.85546875" style="2"/>
    <col min="9221" max="9222" width="5.28515625" style="2" customWidth="1"/>
    <col min="9223" max="9223" width="43" style="2" customWidth="1"/>
    <col min="9224" max="9224" width="34.140625" style="2" customWidth="1"/>
    <col min="9225" max="9476" width="0.85546875" style="2"/>
    <col min="9477" max="9478" width="5.28515625" style="2" customWidth="1"/>
    <col min="9479" max="9479" width="43" style="2" customWidth="1"/>
    <col min="9480" max="9480" width="34.140625" style="2" customWidth="1"/>
    <col min="9481" max="9732" width="0.85546875" style="2"/>
    <col min="9733" max="9734" width="5.28515625" style="2" customWidth="1"/>
    <col min="9735" max="9735" width="43" style="2" customWidth="1"/>
    <col min="9736" max="9736" width="34.140625" style="2" customWidth="1"/>
    <col min="9737" max="9988" width="0.85546875" style="2"/>
    <col min="9989" max="9990" width="5.28515625" style="2" customWidth="1"/>
    <col min="9991" max="9991" width="43" style="2" customWidth="1"/>
    <col min="9992" max="9992" width="34.140625" style="2" customWidth="1"/>
    <col min="9993" max="10244" width="0.85546875" style="2"/>
    <col min="10245" max="10246" width="5.28515625" style="2" customWidth="1"/>
    <col min="10247" max="10247" width="43" style="2" customWidth="1"/>
    <col min="10248" max="10248" width="34.140625" style="2" customWidth="1"/>
    <col min="10249" max="10500" width="0.85546875" style="2"/>
    <col min="10501" max="10502" width="5.28515625" style="2" customWidth="1"/>
    <col min="10503" max="10503" width="43" style="2" customWidth="1"/>
    <col min="10504" max="10504" width="34.140625" style="2" customWidth="1"/>
    <col min="10505" max="10756" width="0.85546875" style="2"/>
    <col min="10757" max="10758" width="5.28515625" style="2" customWidth="1"/>
    <col min="10759" max="10759" width="43" style="2" customWidth="1"/>
    <col min="10760" max="10760" width="34.140625" style="2" customWidth="1"/>
    <col min="10761" max="11012" width="0.85546875" style="2"/>
    <col min="11013" max="11014" width="5.28515625" style="2" customWidth="1"/>
    <col min="11015" max="11015" width="43" style="2" customWidth="1"/>
    <col min="11016" max="11016" width="34.140625" style="2" customWidth="1"/>
    <col min="11017" max="11268" width="0.85546875" style="2"/>
    <col min="11269" max="11270" width="5.28515625" style="2" customWidth="1"/>
    <col min="11271" max="11271" width="43" style="2" customWidth="1"/>
    <col min="11272" max="11272" width="34.140625" style="2" customWidth="1"/>
    <col min="11273" max="11524" width="0.85546875" style="2"/>
    <col min="11525" max="11526" width="5.28515625" style="2" customWidth="1"/>
    <col min="11527" max="11527" width="43" style="2" customWidth="1"/>
    <col min="11528" max="11528" width="34.140625" style="2" customWidth="1"/>
    <col min="11529" max="11780" width="0.85546875" style="2"/>
    <col min="11781" max="11782" width="5.28515625" style="2" customWidth="1"/>
    <col min="11783" max="11783" width="43" style="2" customWidth="1"/>
    <col min="11784" max="11784" width="34.140625" style="2" customWidth="1"/>
    <col min="11785" max="12036" width="0.85546875" style="2"/>
    <col min="12037" max="12038" width="5.28515625" style="2" customWidth="1"/>
    <col min="12039" max="12039" width="43" style="2" customWidth="1"/>
    <col min="12040" max="12040" width="34.140625" style="2" customWidth="1"/>
    <col min="12041" max="12292" width="0.85546875" style="2"/>
    <col min="12293" max="12294" width="5.28515625" style="2" customWidth="1"/>
    <col min="12295" max="12295" width="43" style="2" customWidth="1"/>
    <col min="12296" max="12296" width="34.140625" style="2" customWidth="1"/>
    <col min="12297" max="12548" width="0.85546875" style="2"/>
    <col min="12549" max="12550" width="5.28515625" style="2" customWidth="1"/>
    <col min="12551" max="12551" width="43" style="2" customWidth="1"/>
    <col min="12552" max="12552" width="34.140625" style="2" customWidth="1"/>
    <col min="12553" max="12804" width="0.85546875" style="2"/>
    <col min="12805" max="12806" width="5.28515625" style="2" customWidth="1"/>
    <col min="12807" max="12807" width="43" style="2" customWidth="1"/>
    <col min="12808" max="12808" width="34.140625" style="2" customWidth="1"/>
    <col min="12809" max="13060" width="0.85546875" style="2"/>
    <col min="13061" max="13062" width="5.28515625" style="2" customWidth="1"/>
    <col min="13063" max="13063" width="43" style="2" customWidth="1"/>
    <col min="13064" max="13064" width="34.140625" style="2" customWidth="1"/>
    <col min="13065" max="13316" width="0.85546875" style="2"/>
    <col min="13317" max="13318" width="5.28515625" style="2" customWidth="1"/>
    <col min="13319" max="13319" width="43" style="2" customWidth="1"/>
    <col min="13320" max="13320" width="34.140625" style="2" customWidth="1"/>
    <col min="13321" max="13572" width="0.85546875" style="2"/>
    <col min="13573" max="13574" width="5.28515625" style="2" customWidth="1"/>
    <col min="13575" max="13575" width="43" style="2" customWidth="1"/>
    <col min="13576" max="13576" width="34.140625" style="2" customWidth="1"/>
    <col min="13577" max="13828" width="0.85546875" style="2"/>
    <col min="13829" max="13830" width="5.28515625" style="2" customWidth="1"/>
    <col min="13831" max="13831" width="43" style="2" customWidth="1"/>
    <col min="13832" max="13832" width="34.140625" style="2" customWidth="1"/>
    <col min="13833" max="14084" width="0.85546875" style="2"/>
    <col min="14085" max="14086" width="5.28515625" style="2" customWidth="1"/>
    <col min="14087" max="14087" width="43" style="2" customWidth="1"/>
    <col min="14088" max="14088" width="34.140625" style="2" customWidth="1"/>
    <col min="14089" max="14340" width="0.85546875" style="2"/>
    <col min="14341" max="14342" width="5.28515625" style="2" customWidth="1"/>
    <col min="14343" max="14343" width="43" style="2" customWidth="1"/>
    <col min="14344" max="14344" width="34.140625" style="2" customWidth="1"/>
    <col min="14345" max="14596" width="0.85546875" style="2"/>
    <col min="14597" max="14598" width="5.28515625" style="2" customWidth="1"/>
    <col min="14599" max="14599" width="43" style="2" customWidth="1"/>
    <col min="14600" max="14600" width="34.140625" style="2" customWidth="1"/>
    <col min="14601" max="14852" width="0.85546875" style="2"/>
    <col min="14853" max="14854" width="5.28515625" style="2" customWidth="1"/>
    <col min="14855" max="14855" width="43" style="2" customWidth="1"/>
    <col min="14856" max="14856" width="34.140625" style="2" customWidth="1"/>
    <col min="14857" max="15108" width="0.85546875" style="2"/>
    <col min="15109" max="15110" width="5.28515625" style="2" customWidth="1"/>
    <col min="15111" max="15111" width="43" style="2" customWidth="1"/>
    <col min="15112" max="15112" width="34.140625" style="2" customWidth="1"/>
    <col min="15113" max="15364" width="0.85546875" style="2"/>
    <col min="15365" max="15366" width="5.28515625" style="2" customWidth="1"/>
    <col min="15367" max="15367" width="43" style="2" customWidth="1"/>
    <col min="15368" max="15368" width="34.140625" style="2" customWidth="1"/>
    <col min="15369" max="15620" width="0.85546875" style="2"/>
    <col min="15621" max="15622" width="5.28515625" style="2" customWidth="1"/>
    <col min="15623" max="15623" width="43" style="2" customWidth="1"/>
    <col min="15624" max="15624" width="34.140625" style="2" customWidth="1"/>
    <col min="15625" max="15876" width="0.85546875" style="2"/>
    <col min="15877" max="15878" width="5.28515625" style="2" customWidth="1"/>
    <col min="15879" max="15879" width="43" style="2" customWidth="1"/>
    <col min="15880" max="15880" width="34.140625" style="2" customWidth="1"/>
    <col min="15881" max="16132" width="0.85546875" style="2"/>
    <col min="16133" max="16134" width="5.28515625" style="2" customWidth="1"/>
    <col min="16135" max="16135" width="43" style="2" customWidth="1"/>
    <col min="16136" max="16136" width="34.140625" style="2" customWidth="1"/>
    <col min="16137" max="16384" width="0.85546875" style="2"/>
  </cols>
  <sheetData>
    <row r="2" spans="1:9" x14ac:dyDescent="0.25">
      <c r="B2" s="98" t="s">
        <v>73</v>
      </c>
      <c r="C2" s="98"/>
      <c r="D2" s="98"/>
      <c r="E2" s="98"/>
      <c r="F2" s="98"/>
      <c r="G2" s="98"/>
      <c r="H2" s="98"/>
      <c r="I2" s="98"/>
    </row>
    <row r="3" spans="1:9" x14ac:dyDescent="0.25">
      <c r="B3" s="98" t="s">
        <v>155</v>
      </c>
      <c r="C3" s="98"/>
      <c r="D3" s="98"/>
      <c r="E3" s="98"/>
      <c r="F3" s="98"/>
      <c r="G3" s="98"/>
      <c r="H3" s="98"/>
      <c r="I3" s="98"/>
    </row>
    <row r="5" spans="1:9" x14ac:dyDescent="0.25">
      <c r="A5" s="30" t="s">
        <v>74</v>
      </c>
      <c r="B5" s="102" t="s">
        <v>75</v>
      </c>
      <c r="C5" s="103"/>
      <c r="D5" s="103"/>
      <c r="E5" s="103"/>
      <c r="F5" s="103"/>
      <c r="G5" s="103"/>
      <c r="H5" s="103"/>
      <c r="I5" s="104"/>
    </row>
    <row r="6" spans="1:9" ht="31.5" customHeight="1" x14ac:dyDescent="0.25">
      <c r="A6" s="37" t="s">
        <v>89</v>
      </c>
      <c r="B6" s="111" t="s">
        <v>76</v>
      </c>
      <c r="C6" s="112"/>
      <c r="D6" s="112"/>
      <c r="E6" s="113"/>
      <c r="F6" s="74" t="s">
        <v>151</v>
      </c>
      <c r="G6" s="85"/>
      <c r="H6" s="85"/>
      <c r="I6" s="75"/>
    </row>
    <row r="7" spans="1:9" x14ac:dyDescent="0.25">
      <c r="A7" s="37" t="s">
        <v>90</v>
      </c>
      <c r="B7" s="72" t="s">
        <v>77</v>
      </c>
      <c r="C7" s="78"/>
      <c r="D7" s="78"/>
      <c r="E7" s="73"/>
      <c r="F7" s="86" t="s">
        <v>156</v>
      </c>
      <c r="G7" s="87"/>
      <c r="H7" s="87"/>
      <c r="I7" s="88"/>
    </row>
    <row r="8" spans="1:9" x14ac:dyDescent="0.25">
      <c r="A8" s="114" t="s">
        <v>91</v>
      </c>
      <c r="B8" s="79" t="s">
        <v>78</v>
      </c>
      <c r="C8" s="80"/>
      <c r="D8" s="80"/>
      <c r="E8" s="81"/>
      <c r="F8" s="72" t="s">
        <v>157</v>
      </c>
      <c r="G8" s="78"/>
      <c r="H8" s="78"/>
      <c r="I8" s="73"/>
    </row>
    <row r="9" spans="1:9" x14ac:dyDescent="0.25">
      <c r="A9" s="115"/>
      <c r="B9" s="82"/>
      <c r="C9" s="83"/>
      <c r="D9" s="83"/>
      <c r="E9" s="84"/>
      <c r="F9" s="72" t="s">
        <v>158</v>
      </c>
      <c r="G9" s="78"/>
      <c r="H9" s="78"/>
      <c r="I9" s="73"/>
    </row>
    <row r="10" spans="1:9" ht="41.25" customHeight="1" x14ac:dyDescent="0.25">
      <c r="A10" s="37" t="s">
        <v>92</v>
      </c>
      <c r="B10" s="74" t="s">
        <v>79</v>
      </c>
      <c r="C10" s="85"/>
      <c r="D10" s="85"/>
      <c r="E10" s="75"/>
      <c r="F10" s="106" t="s">
        <v>80</v>
      </c>
      <c r="G10" s="107"/>
      <c r="H10" s="107"/>
      <c r="I10" s="108"/>
    </row>
    <row r="11" spans="1:9" s="1" customFormat="1" ht="15" customHeight="1" x14ac:dyDescent="0.2">
      <c r="A11" s="38"/>
      <c r="B11" s="86" t="s">
        <v>81</v>
      </c>
      <c r="C11" s="87"/>
      <c r="D11" s="87"/>
      <c r="E11" s="88"/>
      <c r="F11" s="86" t="s">
        <v>82</v>
      </c>
      <c r="G11" s="87"/>
      <c r="H11" s="87"/>
      <c r="I11" s="88"/>
    </row>
    <row r="12" spans="1:9" ht="91.5" customHeight="1" x14ac:dyDescent="0.25">
      <c r="A12" s="116" t="s">
        <v>93</v>
      </c>
      <c r="B12" s="109" t="s">
        <v>85</v>
      </c>
      <c r="C12" s="28" t="s">
        <v>83</v>
      </c>
      <c r="D12" s="109" t="s">
        <v>159</v>
      </c>
      <c r="E12" s="120">
        <v>8635.16</v>
      </c>
      <c r="F12" s="109" t="s">
        <v>86</v>
      </c>
      <c r="G12" s="28" t="s">
        <v>83</v>
      </c>
      <c r="H12" s="109" t="str">
        <f>D12</f>
        <v>1 полугодие 2021 г</v>
      </c>
      <c r="I12" s="120">
        <v>10362.19</v>
      </c>
    </row>
    <row r="13" spans="1:9" ht="60.75" customHeight="1" x14ac:dyDescent="0.25">
      <c r="A13" s="117"/>
      <c r="B13" s="110"/>
      <c r="C13" s="29" t="s">
        <v>84</v>
      </c>
      <c r="D13" s="110"/>
      <c r="E13" s="120">
        <v>5394.72</v>
      </c>
      <c r="F13" s="110"/>
      <c r="G13" s="29" t="s">
        <v>84</v>
      </c>
      <c r="H13" s="110"/>
      <c r="I13" s="120">
        <v>6474.86</v>
      </c>
    </row>
    <row r="14" spans="1:9" ht="79.5" customHeight="1" x14ac:dyDescent="0.25">
      <c r="A14" s="118" t="s">
        <v>94</v>
      </c>
      <c r="B14" s="109" t="s">
        <v>85</v>
      </c>
      <c r="C14" s="28" t="s">
        <v>83</v>
      </c>
      <c r="D14" s="109" t="s">
        <v>160</v>
      </c>
      <c r="E14" s="120">
        <v>9031.1200000000008</v>
      </c>
      <c r="F14" s="109" t="s">
        <v>86</v>
      </c>
      <c r="G14" s="28" t="s">
        <v>83</v>
      </c>
      <c r="H14" s="109" t="str">
        <f>D14</f>
        <v>2 полугодие 2021 г</v>
      </c>
      <c r="I14" s="120">
        <v>10837.34</v>
      </c>
    </row>
    <row r="15" spans="1:9" ht="63.75" customHeight="1" x14ac:dyDescent="0.25">
      <c r="A15" s="119"/>
      <c r="B15" s="110"/>
      <c r="C15" s="29" t="s">
        <v>84</v>
      </c>
      <c r="D15" s="110"/>
      <c r="E15" s="120">
        <v>5643.14</v>
      </c>
      <c r="F15" s="110"/>
      <c r="G15" s="29" t="s">
        <v>84</v>
      </c>
      <c r="H15" s="110"/>
      <c r="I15" s="120">
        <v>6771.77</v>
      </c>
    </row>
    <row r="16" spans="1:9" s="23" customFormat="1" ht="30.75" customHeight="1" x14ac:dyDescent="0.25">
      <c r="A16" s="24"/>
      <c r="B16" s="99" t="s">
        <v>87</v>
      </c>
      <c r="C16" s="100"/>
      <c r="D16" s="100"/>
      <c r="E16" s="100"/>
      <c r="F16" s="100"/>
      <c r="G16" s="100"/>
      <c r="H16" s="100"/>
      <c r="I16" s="101"/>
    </row>
    <row r="17" spans="1:70" x14ac:dyDescent="0.25">
      <c r="A17" s="18"/>
      <c r="B17" s="72" t="s">
        <v>48</v>
      </c>
      <c r="C17" s="78"/>
      <c r="D17" s="78"/>
      <c r="E17" s="78"/>
      <c r="F17" s="78"/>
      <c r="G17" s="78"/>
      <c r="H17" s="78"/>
      <c r="I17" s="73"/>
    </row>
    <row r="18" spans="1:70" s="5" customFormat="1" ht="30" customHeight="1" x14ac:dyDescent="0.25">
      <c r="A18" s="21" t="s">
        <v>0</v>
      </c>
      <c r="B18" s="61" t="s">
        <v>47</v>
      </c>
      <c r="C18" s="61"/>
      <c r="D18" s="61"/>
      <c r="E18" s="61"/>
      <c r="F18" s="26" t="s">
        <v>45</v>
      </c>
      <c r="G18" s="31" t="s">
        <v>152</v>
      </c>
      <c r="H18" s="61" t="s">
        <v>49</v>
      </c>
      <c r="I18" s="61"/>
    </row>
    <row r="19" spans="1:70" s="7" customFormat="1" x14ac:dyDescent="0.25">
      <c r="A19" s="17">
        <v>1</v>
      </c>
      <c r="B19" s="62">
        <v>2</v>
      </c>
      <c r="C19" s="62"/>
      <c r="D19" s="62"/>
      <c r="E19" s="62"/>
      <c r="F19" s="27">
        <v>3</v>
      </c>
      <c r="G19" s="33">
        <v>4</v>
      </c>
      <c r="H19" s="91">
        <v>5</v>
      </c>
      <c r="I19" s="91"/>
    </row>
    <row r="20" spans="1:70" s="9" customFormat="1" ht="30.75" customHeight="1" x14ac:dyDescent="0.25">
      <c r="A20" s="15" t="s">
        <v>95</v>
      </c>
      <c r="B20" s="63" t="s">
        <v>1</v>
      </c>
      <c r="C20" s="64"/>
      <c r="D20" s="64"/>
      <c r="E20" s="65"/>
      <c r="F20" s="32" t="s">
        <v>65</v>
      </c>
      <c r="G20" s="8">
        <f>G21+G22+G23+G24+G25+G26+G27+G28+G29+G30+G31+G32+G33++G34+G35+G36+G37+G38</f>
        <v>856108.82000000007</v>
      </c>
      <c r="H20" s="76"/>
      <c r="I20" s="76"/>
    </row>
    <row r="21" spans="1:70" s="9" customFormat="1" ht="30" customHeight="1" x14ac:dyDescent="0.25">
      <c r="A21" s="15" t="s">
        <v>96</v>
      </c>
      <c r="B21" s="47" t="s">
        <v>2</v>
      </c>
      <c r="C21" s="48"/>
      <c r="D21" s="48"/>
      <c r="E21" s="49"/>
      <c r="F21" s="32" t="s">
        <v>65</v>
      </c>
      <c r="G21" s="10">
        <v>5173.7</v>
      </c>
      <c r="H21" s="77"/>
      <c r="I21" s="77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</row>
    <row r="22" spans="1:70" s="9" customFormat="1" ht="33" customHeight="1" x14ac:dyDescent="0.25">
      <c r="A22" s="15" t="s">
        <v>97</v>
      </c>
      <c r="B22" s="47" t="s">
        <v>3</v>
      </c>
      <c r="C22" s="48"/>
      <c r="D22" s="48"/>
      <c r="E22" s="49"/>
      <c r="F22" s="32" t="s">
        <v>65</v>
      </c>
      <c r="G22" s="10">
        <v>173763.72</v>
      </c>
      <c r="H22" s="61" t="s">
        <v>161</v>
      </c>
      <c r="I22" s="61"/>
    </row>
    <row r="23" spans="1:70" s="9" customFormat="1" ht="45" customHeight="1" x14ac:dyDescent="0.25">
      <c r="A23" s="15" t="s">
        <v>98</v>
      </c>
      <c r="B23" s="47" t="s">
        <v>4</v>
      </c>
      <c r="C23" s="48"/>
      <c r="D23" s="48"/>
      <c r="E23" s="49"/>
      <c r="F23" s="32" t="s">
        <v>65</v>
      </c>
      <c r="G23" s="10">
        <v>299902.63</v>
      </c>
      <c r="H23" s="61" t="s">
        <v>162</v>
      </c>
      <c r="I23" s="61"/>
    </row>
    <row r="24" spans="1:70" s="9" customFormat="1" ht="15" customHeight="1" x14ac:dyDescent="0.25">
      <c r="A24" s="15" t="s">
        <v>99</v>
      </c>
      <c r="B24" s="47" t="s">
        <v>5</v>
      </c>
      <c r="C24" s="48"/>
      <c r="D24" s="48"/>
      <c r="E24" s="49"/>
      <c r="F24" s="32" t="s">
        <v>65</v>
      </c>
      <c r="G24" s="10">
        <v>2315.6999999999998</v>
      </c>
      <c r="H24" s="77"/>
      <c r="I24" s="77"/>
    </row>
    <row r="25" spans="1:70" s="9" customFormat="1" ht="15" customHeight="1" x14ac:dyDescent="0.25">
      <c r="A25" s="15" t="s">
        <v>100</v>
      </c>
      <c r="B25" s="47" t="s">
        <v>6</v>
      </c>
      <c r="C25" s="48"/>
      <c r="D25" s="48"/>
      <c r="E25" s="49"/>
      <c r="F25" s="32" t="s">
        <v>65</v>
      </c>
      <c r="G25" s="10"/>
      <c r="H25" s="77"/>
      <c r="I25" s="77"/>
    </row>
    <row r="26" spans="1:70" s="9" customFormat="1" ht="23.25" customHeight="1" x14ac:dyDescent="0.25">
      <c r="A26" s="15" t="s">
        <v>101</v>
      </c>
      <c r="B26" s="47" t="s">
        <v>7</v>
      </c>
      <c r="C26" s="48"/>
      <c r="D26" s="48"/>
      <c r="E26" s="49"/>
      <c r="F26" s="32" t="s">
        <v>65</v>
      </c>
      <c r="G26" s="10">
        <v>325.56</v>
      </c>
      <c r="H26" s="89"/>
      <c r="I26" s="90"/>
    </row>
    <row r="27" spans="1:70" s="9" customFormat="1" x14ac:dyDescent="0.25">
      <c r="A27" s="15" t="s">
        <v>102</v>
      </c>
      <c r="B27" s="47" t="s">
        <v>8</v>
      </c>
      <c r="C27" s="48"/>
      <c r="D27" s="48"/>
      <c r="E27" s="49"/>
      <c r="F27" s="32" t="s">
        <v>65</v>
      </c>
      <c r="G27" s="10">
        <v>134539.91</v>
      </c>
      <c r="H27" s="77"/>
      <c r="I27" s="77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</row>
    <row r="28" spans="1:70" s="9" customFormat="1" ht="30" customHeight="1" x14ac:dyDescent="0.25">
      <c r="A28" s="15" t="s">
        <v>103</v>
      </c>
      <c r="B28" s="47" t="s">
        <v>9</v>
      </c>
      <c r="C28" s="48"/>
      <c r="D28" s="48"/>
      <c r="E28" s="49"/>
      <c r="F28" s="32" t="s">
        <v>65</v>
      </c>
      <c r="G28" s="10">
        <v>40631.050000000003</v>
      </c>
      <c r="H28" s="77"/>
      <c r="I28" s="77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</row>
    <row r="29" spans="1:70" s="9" customFormat="1" ht="45.75" customHeight="1" x14ac:dyDescent="0.25">
      <c r="A29" s="15" t="s">
        <v>104</v>
      </c>
      <c r="B29" s="47" t="s">
        <v>46</v>
      </c>
      <c r="C29" s="48"/>
      <c r="D29" s="48"/>
      <c r="E29" s="49"/>
      <c r="F29" s="32" t="s">
        <v>65</v>
      </c>
      <c r="G29" s="10">
        <v>29811.73</v>
      </c>
      <c r="H29" s="77"/>
      <c r="I29" s="77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</row>
    <row r="30" spans="1:70" s="9" customFormat="1" ht="60" customHeight="1" x14ac:dyDescent="0.25">
      <c r="A30" s="15" t="s">
        <v>105</v>
      </c>
      <c r="B30" s="47" t="s">
        <v>10</v>
      </c>
      <c r="C30" s="48"/>
      <c r="D30" s="48"/>
      <c r="E30" s="49"/>
      <c r="F30" s="32" t="s">
        <v>65</v>
      </c>
      <c r="G30" s="10"/>
      <c r="H30" s="77"/>
      <c r="I30" s="77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</row>
    <row r="31" spans="1:70" s="9" customFormat="1" ht="73.5" customHeight="1" x14ac:dyDescent="0.25">
      <c r="A31" s="15" t="s">
        <v>106</v>
      </c>
      <c r="B31" s="47" t="s">
        <v>153</v>
      </c>
      <c r="C31" s="48"/>
      <c r="D31" s="48"/>
      <c r="E31" s="49"/>
      <c r="F31" s="32" t="s">
        <v>65</v>
      </c>
      <c r="G31" s="10">
        <v>51479.26</v>
      </c>
      <c r="H31" s="77"/>
      <c r="I31" s="77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</row>
    <row r="32" spans="1:70" s="9" customFormat="1" ht="76.5" customHeight="1" x14ac:dyDescent="0.25">
      <c r="A32" s="15" t="s">
        <v>107</v>
      </c>
      <c r="B32" s="47" t="s">
        <v>11</v>
      </c>
      <c r="C32" s="48"/>
      <c r="D32" s="48"/>
      <c r="E32" s="49"/>
      <c r="F32" s="32" t="s">
        <v>65</v>
      </c>
      <c r="G32" s="10"/>
      <c r="H32" s="77"/>
      <c r="I32" s="77"/>
    </row>
    <row r="33" spans="1:109" s="9" customFormat="1" ht="67.5" customHeight="1" x14ac:dyDescent="0.25">
      <c r="A33" s="15" t="s">
        <v>108</v>
      </c>
      <c r="B33" s="47" t="s">
        <v>12</v>
      </c>
      <c r="C33" s="48"/>
      <c r="D33" s="48"/>
      <c r="E33" s="49"/>
      <c r="F33" s="32" t="s">
        <v>65</v>
      </c>
      <c r="G33" s="10"/>
      <c r="H33" s="77"/>
      <c r="I33" s="77"/>
    </row>
    <row r="34" spans="1:109" s="9" customFormat="1" ht="36" customHeight="1" x14ac:dyDescent="0.25">
      <c r="A34" s="15" t="s">
        <v>109</v>
      </c>
      <c r="B34" s="47" t="s">
        <v>13</v>
      </c>
      <c r="C34" s="48"/>
      <c r="D34" s="48"/>
      <c r="E34" s="49"/>
      <c r="F34" s="32" t="s">
        <v>65</v>
      </c>
      <c r="G34" s="10">
        <v>16023.94</v>
      </c>
      <c r="H34" s="77"/>
      <c r="I34" s="77"/>
    </row>
    <row r="35" spans="1:109" s="9" customFormat="1" ht="30" customHeight="1" x14ac:dyDescent="0.25">
      <c r="A35" s="15" t="s">
        <v>110</v>
      </c>
      <c r="B35" s="47" t="s">
        <v>14</v>
      </c>
      <c r="C35" s="48"/>
      <c r="D35" s="48"/>
      <c r="E35" s="49"/>
      <c r="F35" s="32" t="s">
        <v>65</v>
      </c>
      <c r="G35" s="10"/>
      <c r="H35" s="77"/>
      <c r="I35" s="77"/>
    </row>
    <row r="36" spans="1:109" s="9" customFormat="1" ht="30" customHeight="1" x14ac:dyDescent="0.25">
      <c r="A36" s="15" t="s">
        <v>111</v>
      </c>
      <c r="B36" s="47" t="s">
        <v>15</v>
      </c>
      <c r="C36" s="48"/>
      <c r="D36" s="48"/>
      <c r="E36" s="49"/>
      <c r="F36" s="32" t="s">
        <v>65</v>
      </c>
      <c r="G36" s="10"/>
      <c r="H36" s="77"/>
      <c r="I36" s="77"/>
    </row>
    <row r="37" spans="1:109" s="9" customFormat="1" ht="54.75" customHeight="1" x14ac:dyDescent="0.25">
      <c r="A37" s="15" t="s">
        <v>112</v>
      </c>
      <c r="B37" s="47" t="s">
        <v>16</v>
      </c>
      <c r="C37" s="48"/>
      <c r="D37" s="48"/>
      <c r="E37" s="49"/>
      <c r="F37" s="32" t="s">
        <v>65</v>
      </c>
      <c r="G37" s="10"/>
      <c r="H37" s="77"/>
      <c r="I37" s="77"/>
    </row>
    <row r="38" spans="1:109" s="9" customFormat="1" ht="71.25" customHeight="1" x14ac:dyDescent="0.25">
      <c r="A38" s="15" t="s">
        <v>113</v>
      </c>
      <c r="B38" s="47" t="s">
        <v>17</v>
      </c>
      <c r="C38" s="48"/>
      <c r="D38" s="48"/>
      <c r="E38" s="49"/>
      <c r="F38" s="32" t="s">
        <v>65</v>
      </c>
      <c r="G38" s="10">
        <f>G43</f>
        <v>102141.62</v>
      </c>
      <c r="H38" s="77"/>
      <c r="I38" s="77"/>
    </row>
    <row r="39" spans="1:109" s="9" customFormat="1" ht="18" customHeight="1" x14ac:dyDescent="0.25">
      <c r="A39" s="15" t="s">
        <v>114</v>
      </c>
      <c r="B39" s="47" t="s">
        <v>18</v>
      </c>
      <c r="C39" s="48"/>
      <c r="D39" s="48"/>
      <c r="E39" s="49"/>
      <c r="F39" s="32" t="s">
        <v>65</v>
      </c>
      <c r="G39" s="10"/>
      <c r="H39" s="77"/>
      <c r="I39" s="77"/>
    </row>
    <row r="40" spans="1:109" s="9" customFormat="1" ht="15" customHeight="1" x14ac:dyDescent="0.25">
      <c r="A40" s="15" t="s">
        <v>115</v>
      </c>
      <c r="B40" s="47" t="s">
        <v>19</v>
      </c>
      <c r="C40" s="48"/>
      <c r="D40" s="48"/>
      <c r="E40" s="49"/>
      <c r="F40" s="32" t="s">
        <v>65</v>
      </c>
      <c r="G40" s="10"/>
      <c r="H40" s="77"/>
      <c r="I40" s="77"/>
    </row>
    <row r="41" spans="1:109" s="9" customFormat="1" ht="15" customHeight="1" x14ac:dyDescent="0.25">
      <c r="A41" s="15" t="s">
        <v>116</v>
      </c>
      <c r="B41" s="47" t="s">
        <v>20</v>
      </c>
      <c r="C41" s="48"/>
      <c r="D41" s="48"/>
      <c r="E41" s="49"/>
      <c r="F41" s="32" t="s">
        <v>65</v>
      </c>
      <c r="G41" s="10"/>
      <c r="H41" s="77"/>
      <c r="I41" s="77"/>
    </row>
    <row r="42" spans="1:109" s="9" customFormat="1" x14ac:dyDescent="0.25">
      <c r="A42" s="15" t="s">
        <v>117</v>
      </c>
      <c r="B42" s="47" t="s">
        <v>21</v>
      </c>
      <c r="C42" s="48"/>
      <c r="D42" s="48"/>
      <c r="E42" s="49"/>
      <c r="F42" s="32" t="s">
        <v>65</v>
      </c>
      <c r="G42" s="10"/>
      <c r="H42" s="77"/>
      <c r="I42" s="77"/>
    </row>
    <row r="43" spans="1:109" s="9" customFormat="1" ht="15" customHeight="1" x14ac:dyDescent="0.25">
      <c r="A43" s="15" t="s">
        <v>118</v>
      </c>
      <c r="B43" s="47" t="s">
        <v>22</v>
      </c>
      <c r="C43" s="48"/>
      <c r="D43" s="48"/>
      <c r="E43" s="49"/>
      <c r="F43" s="32" t="s">
        <v>65</v>
      </c>
      <c r="G43" s="10">
        <v>102141.62</v>
      </c>
      <c r="H43" s="77"/>
      <c r="I43" s="77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</row>
    <row r="44" spans="1:109" s="9" customFormat="1" ht="30" customHeight="1" x14ac:dyDescent="0.25">
      <c r="A44" s="15" t="s">
        <v>119</v>
      </c>
      <c r="B44" s="47" t="s">
        <v>23</v>
      </c>
      <c r="C44" s="48"/>
      <c r="D44" s="48"/>
      <c r="E44" s="49"/>
      <c r="F44" s="32" t="s">
        <v>65</v>
      </c>
      <c r="G44" s="8">
        <f>SUM(G45:G50)</f>
        <v>784.58</v>
      </c>
      <c r="H44" s="76"/>
      <c r="I44" s="76"/>
    </row>
    <row r="45" spans="1:109" s="9" customFormat="1" ht="48" customHeight="1" x14ac:dyDescent="0.25">
      <c r="A45" s="15" t="s">
        <v>120</v>
      </c>
      <c r="B45" s="47" t="s">
        <v>24</v>
      </c>
      <c r="C45" s="48"/>
      <c r="D45" s="48"/>
      <c r="E45" s="49"/>
      <c r="F45" s="32" t="s">
        <v>65</v>
      </c>
      <c r="G45" s="8"/>
      <c r="H45" s="76"/>
      <c r="I45" s="76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</row>
    <row r="46" spans="1:109" s="9" customFormat="1" ht="30" customHeight="1" x14ac:dyDescent="0.25">
      <c r="A46" s="15" t="s">
        <v>121</v>
      </c>
      <c r="B46" s="47" t="s">
        <v>25</v>
      </c>
      <c r="C46" s="48"/>
      <c r="D46" s="48"/>
      <c r="E46" s="49"/>
      <c r="F46" s="32" t="s">
        <v>65</v>
      </c>
      <c r="G46" s="8"/>
      <c r="H46" s="76"/>
      <c r="I46" s="76"/>
    </row>
    <row r="47" spans="1:109" s="9" customFormat="1" ht="64.5" customHeight="1" x14ac:dyDescent="0.25">
      <c r="A47" s="15" t="s">
        <v>122</v>
      </c>
      <c r="B47" s="47" t="s">
        <v>26</v>
      </c>
      <c r="C47" s="48"/>
      <c r="D47" s="48"/>
      <c r="E47" s="49"/>
      <c r="F47" s="32" t="s">
        <v>65</v>
      </c>
      <c r="G47" s="8"/>
      <c r="H47" s="76"/>
      <c r="I47" s="76"/>
      <c r="DE47" s="9" t="s">
        <v>27</v>
      </c>
    </row>
    <row r="48" spans="1:109" s="9" customFormat="1" ht="30" customHeight="1" x14ac:dyDescent="0.25">
      <c r="A48" s="15" t="s">
        <v>123</v>
      </c>
      <c r="B48" s="47" t="s">
        <v>28</v>
      </c>
      <c r="C48" s="48"/>
      <c r="D48" s="48"/>
      <c r="E48" s="49"/>
      <c r="F48" s="32" t="s">
        <v>65</v>
      </c>
      <c r="G48" s="8"/>
      <c r="H48" s="76"/>
      <c r="I48" s="76"/>
    </row>
    <row r="49" spans="1:9" s="9" customFormat="1" ht="15" customHeight="1" x14ac:dyDescent="0.25">
      <c r="A49" s="15" t="s">
        <v>124</v>
      </c>
      <c r="B49" s="47" t="s">
        <v>29</v>
      </c>
      <c r="C49" s="48"/>
      <c r="D49" s="48"/>
      <c r="E49" s="49"/>
      <c r="F49" s="32" t="s">
        <v>65</v>
      </c>
      <c r="G49" s="8">
        <v>784.58</v>
      </c>
      <c r="H49" s="76"/>
      <c r="I49" s="76"/>
    </row>
    <row r="50" spans="1:9" s="9" customFormat="1" ht="30" customHeight="1" x14ac:dyDescent="0.25">
      <c r="A50" s="15" t="s">
        <v>125</v>
      </c>
      <c r="B50" s="47" t="s">
        <v>30</v>
      </c>
      <c r="C50" s="48"/>
      <c r="D50" s="48"/>
      <c r="E50" s="49"/>
      <c r="F50" s="32" t="s">
        <v>65</v>
      </c>
      <c r="G50" s="8"/>
      <c r="H50" s="76"/>
      <c r="I50" s="76"/>
    </row>
    <row r="51" spans="1:9" s="9" customFormat="1" ht="30" customHeight="1" x14ac:dyDescent="0.25">
      <c r="A51" s="15" t="s">
        <v>126</v>
      </c>
      <c r="B51" s="47" t="s">
        <v>31</v>
      </c>
      <c r="C51" s="48"/>
      <c r="D51" s="48"/>
      <c r="E51" s="49"/>
      <c r="F51" s="32" t="s">
        <v>65</v>
      </c>
      <c r="G51" s="8"/>
      <c r="H51" s="76"/>
      <c r="I51" s="76"/>
    </row>
    <row r="52" spans="1:9" s="9" customFormat="1" ht="30" customHeight="1" x14ac:dyDescent="0.25">
      <c r="A52" s="15" t="s">
        <v>127</v>
      </c>
      <c r="B52" s="47" t="s">
        <v>32</v>
      </c>
      <c r="C52" s="48"/>
      <c r="D52" s="48"/>
      <c r="E52" s="49"/>
      <c r="F52" s="32" t="s">
        <v>65</v>
      </c>
      <c r="G52" s="8">
        <v>0</v>
      </c>
      <c r="H52" s="76"/>
      <c r="I52" s="76"/>
    </row>
    <row r="53" spans="1:9" s="9" customFormat="1" ht="57" customHeight="1" x14ac:dyDescent="0.25">
      <c r="A53" s="15" t="s">
        <v>128</v>
      </c>
      <c r="B53" s="47" t="s">
        <v>33</v>
      </c>
      <c r="C53" s="48"/>
      <c r="D53" s="48"/>
      <c r="E53" s="49"/>
      <c r="F53" s="32" t="s">
        <v>65</v>
      </c>
      <c r="G53" s="8"/>
      <c r="H53" s="76"/>
      <c r="I53" s="76"/>
    </row>
    <row r="54" spans="1:9" s="9" customFormat="1" x14ac:dyDescent="0.25">
      <c r="A54" s="15" t="s">
        <v>129</v>
      </c>
      <c r="B54" s="47" t="s">
        <v>34</v>
      </c>
      <c r="C54" s="48"/>
      <c r="D54" s="48"/>
      <c r="E54" s="49"/>
      <c r="F54" s="32" t="s">
        <v>65</v>
      </c>
      <c r="G54" s="8"/>
      <c r="H54" s="76"/>
      <c r="I54" s="76"/>
    </row>
    <row r="55" spans="1:9" s="9" customFormat="1" x14ac:dyDescent="0.25">
      <c r="A55" s="15" t="s">
        <v>130</v>
      </c>
      <c r="B55" s="47" t="s">
        <v>35</v>
      </c>
      <c r="C55" s="48"/>
      <c r="D55" s="48"/>
      <c r="E55" s="49"/>
      <c r="F55" s="32" t="s">
        <v>65</v>
      </c>
      <c r="G55" s="8"/>
      <c r="H55" s="76"/>
      <c r="I55" s="76"/>
    </row>
    <row r="56" spans="1:9" s="9" customFormat="1" ht="15" customHeight="1" x14ac:dyDescent="0.25">
      <c r="A56" s="15" t="s">
        <v>131</v>
      </c>
      <c r="B56" s="47" t="s">
        <v>36</v>
      </c>
      <c r="C56" s="48"/>
      <c r="D56" s="48"/>
      <c r="E56" s="49"/>
      <c r="F56" s="32" t="s">
        <v>65</v>
      </c>
      <c r="G56" s="8"/>
      <c r="H56" s="76"/>
      <c r="I56" s="76"/>
    </row>
    <row r="57" spans="1:9" s="9" customFormat="1" ht="30" customHeight="1" x14ac:dyDescent="0.25">
      <c r="A57" s="15" t="s">
        <v>132</v>
      </c>
      <c r="B57" s="47" t="s">
        <v>37</v>
      </c>
      <c r="C57" s="48"/>
      <c r="D57" s="48"/>
      <c r="E57" s="49"/>
      <c r="F57" s="32" t="s">
        <v>65</v>
      </c>
      <c r="G57" s="8"/>
      <c r="H57" s="76"/>
      <c r="I57" s="76"/>
    </row>
    <row r="58" spans="1:9" s="9" customFormat="1" ht="30" customHeight="1" x14ac:dyDescent="0.25">
      <c r="A58" s="15" t="s">
        <v>133</v>
      </c>
      <c r="B58" s="47" t="s">
        <v>38</v>
      </c>
      <c r="C58" s="48"/>
      <c r="D58" s="48"/>
      <c r="E58" s="49"/>
      <c r="F58" s="32" t="s">
        <v>65</v>
      </c>
      <c r="G58" s="8">
        <f>G20+G44+G51+G56+G57</f>
        <v>856893.4</v>
      </c>
      <c r="H58" s="76"/>
      <c r="I58" s="76"/>
    </row>
    <row r="59" spans="1:9" s="9" customFormat="1" ht="30" customHeight="1" x14ac:dyDescent="0.25">
      <c r="A59" s="15"/>
      <c r="B59" s="47" t="s">
        <v>39</v>
      </c>
      <c r="C59" s="48"/>
      <c r="D59" s="48"/>
      <c r="E59" s="49"/>
      <c r="F59" s="16"/>
      <c r="G59" s="8"/>
      <c r="H59" s="76"/>
      <c r="I59" s="76"/>
    </row>
    <row r="60" spans="1:9" s="9" customFormat="1" ht="30" customHeight="1" x14ac:dyDescent="0.25">
      <c r="A60" s="15"/>
      <c r="B60" s="47" t="s">
        <v>40</v>
      </c>
      <c r="C60" s="48"/>
      <c r="D60" s="48"/>
      <c r="E60" s="49"/>
      <c r="F60" s="16"/>
      <c r="G60" s="8">
        <f>G58-G25</f>
        <v>856893.4</v>
      </c>
      <c r="H60" s="76"/>
      <c r="I60" s="76"/>
    </row>
    <row r="61" spans="1:9" s="9" customFormat="1" ht="30" customHeight="1" x14ac:dyDescent="0.25">
      <c r="A61" s="15"/>
      <c r="B61" s="47" t="s">
        <v>41</v>
      </c>
      <c r="C61" s="48"/>
      <c r="D61" s="48"/>
      <c r="E61" s="49"/>
      <c r="F61" s="16"/>
      <c r="G61" s="8">
        <f>G25</f>
        <v>0</v>
      </c>
      <c r="H61" s="76"/>
      <c r="I61" s="76"/>
    </row>
    <row r="62" spans="1:9" s="9" customFormat="1" ht="15" customHeight="1" x14ac:dyDescent="0.25">
      <c r="A62" s="15"/>
      <c r="B62" s="47" t="s">
        <v>42</v>
      </c>
      <c r="C62" s="48"/>
      <c r="D62" s="48"/>
      <c r="E62" s="49"/>
      <c r="F62" s="16"/>
      <c r="G62" s="8"/>
      <c r="H62" s="76"/>
      <c r="I62" s="76"/>
    </row>
    <row r="63" spans="1:9" s="9" customFormat="1" ht="15" customHeight="1" x14ac:dyDescent="0.25">
      <c r="A63" s="15" t="s">
        <v>134</v>
      </c>
      <c r="B63" s="47" t="s">
        <v>43</v>
      </c>
      <c r="C63" s="48"/>
      <c r="D63" s="48"/>
      <c r="E63" s="49"/>
      <c r="F63" s="11" t="s">
        <v>66</v>
      </c>
      <c r="G63" s="14">
        <v>97.224999999999994</v>
      </c>
      <c r="H63" s="70"/>
      <c r="I63" s="71"/>
    </row>
    <row r="64" spans="1:9" s="9" customFormat="1" ht="30" customHeight="1" x14ac:dyDescent="0.25">
      <c r="A64" s="15" t="s">
        <v>135</v>
      </c>
      <c r="B64" s="47" t="s">
        <v>44</v>
      </c>
      <c r="C64" s="48"/>
      <c r="D64" s="48"/>
      <c r="E64" s="49"/>
      <c r="F64" s="11" t="s">
        <v>67</v>
      </c>
      <c r="G64" s="14">
        <f>G60/G63</f>
        <v>8813.5088711751105</v>
      </c>
      <c r="H64" s="70"/>
      <c r="I64" s="71"/>
    </row>
    <row r="65" spans="1:10" s="9" customFormat="1" x14ac:dyDescent="0.25">
      <c r="A65" s="15"/>
      <c r="B65" s="47"/>
      <c r="C65" s="48"/>
      <c r="D65" s="48"/>
      <c r="E65" s="49"/>
      <c r="F65" s="11"/>
      <c r="G65" s="8"/>
      <c r="H65" s="70"/>
      <c r="I65" s="71"/>
    </row>
    <row r="66" spans="1:10" s="9" customFormat="1" x14ac:dyDescent="0.25">
      <c r="A66" s="15" t="s">
        <v>136</v>
      </c>
      <c r="B66" s="92" t="s">
        <v>50</v>
      </c>
      <c r="C66" s="93"/>
      <c r="D66" s="93"/>
      <c r="E66" s="94"/>
      <c r="F66" s="11" t="s">
        <v>68</v>
      </c>
      <c r="G66" s="8">
        <v>105.29</v>
      </c>
      <c r="H66" s="70"/>
      <c r="I66" s="71"/>
    </row>
    <row r="67" spans="1:10" s="9" customFormat="1" x14ac:dyDescent="0.25">
      <c r="A67" s="15" t="s">
        <v>137</v>
      </c>
      <c r="B67" s="95" t="s">
        <v>51</v>
      </c>
      <c r="C67" s="96"/>
      <c r="D67" s="96"/>
      <c r="E67" s="97"/>
      <c r="F67" s="11" t="s">
        <v>68</v>
      </c>
      <c r="G67" s="43">
        <v>44.954000000000001</v>
      </c>
      <c r="H67" s="74"/>
      <c r="I67" s="75"/>
    </row>
    <row r="68" spans="1:10" s="9" customFormat="1" ht="30" customHeight="1" x14ac:dyDescent="0.25">
      <c r="A68" s="15" t="s">
        <v>138</v>
      </c>
      <c r="B68" s="47" t="s">
        <v>52</v>
      </c>
      <c r="C68" s="48"/>
      <c r="D68" s="48"/>
      <c r="E68" s="49"/>
      <c r="F68" s="11" t="s">
        <v>66</v>
      </c>
      <c r="G68" s="8">
        <v>125.62</v>
      </c>
      <c r="H68" s="70"/>
      <c r="I68" s="71"/>
    </row>
    <row r="69" spans="1:10" s="9" customFormat="1" ht="27" customHeight="1" x14ac:dyDescent="0.25">
      <c r="A69" s="15" t="s">
        <v>139</v>
      </c>
      <c r="B69" s="47" t="s">
        <v>53</v>
      </c>
      <c r="C69" s="48"/>
      <c r="D69" s="48"/>
      <c r="E69" s="49"/>
      <c r="F69" s="11" t="s">
        <v>66</v>
      </c>
      <c r="G69" s="8">
        <v>0</v>
      </c>
      <c r="H69" s="70"/>
      <c r="I69" s="71"/>
    </row>
    <row r="70" spans="1:10" ht="51" customHeight="1" x14ac:dyDescent="0.25">
      <c r="A70" s="37" t="s">
        <v>140</v>
      </c>
      <c r="B70" s="44" t="s">
        <v>54</v>
      </c>
      <c r="C70" s="45"/>
      <c r="D70" s="45"/>
      <c r="E70" s="46"/>
      <c r="F70" s="11" t="s">
        <v>66</v>
      </c>
      <c r="G70" s="6">
        <v>125.62</v>
      </c>
      <c r="H70" s="72"/>
      <c r="I70" s="73"/>
    </row>
    <row r="71" spans="1:10" s="12" customFormat="1" ht="45" customHeight="1" x14ac:dyDescent="0.25">
      <c r="A71" s="37" t="s">
        <v>141</v>
      </c>
      <c r="B71" s="56" t="s">
        <v>55</v>
      </c>
      <c r="C71" s="57"/>
      <c r="D71" s="57"/>
      <c r="E71" s="58"/>
      <c r="F71" s="11" t="s">
        <v>66</v>
      </c>
      <c r="G71" s="8">
        <v>28.4</v>
      </c>
      <c r="H71" s="59"/>
      <c r="I71" s="60"/>
    </row>
    <row r="72" spans="1:10" s="13" customFormat="1" ht="38.25" customHeight="1" x14ac:dyDescent="0.25">
      <c r="A72" s="39" t="s">
        <v>142</v>
      </c>
      <c r="B72" s="50" t="s">
        <v>56</v>
      </c>
      <c r="C72" s="51"/>
      <c r="D72" s="51"/>
      <c r="E72" s="52"/>
      <c r="F72" s="20" t="s">
        <v>69</v>
      </c>
      <c r="G72" s="35">
        <v>0</v>
      </c>
      <c r="H72" s="66"/>
      <c r="I72" s="67"/>
    </row>
    <row r="73" spans="1:10" s="13" customFormat="1" ht="32.25" customHeight="1" x14ac:dyDescent="0.25">
      <c r="A73" s="39" t="s">
        <v>143</v>
      </c>
      <c r="B73" s="50" t="s">
        <v>57</v>
      </c>
      <c r="C73" s="51"/>
      <c r="D73" s="51"/>
      <c r="E73" s="52"/>
      <c r="F73" s="20" t="s">
        <v>69</v>
      </c>
      <c r="G73" s="41">
        <v>142.25</v>
      </c>
      <c r="H73" s="66"/>
      <c r="I73" s="67"/>
    </row>
    <row r="74" spans="1:10" s="13" customFormat="1" ht="21.75" customHeight="1" x14ac:dyDescent="0.25">
      <c r="A74" s="39" t="s">
        <v>144</v>
      </c>
      <c r="B74" s="50" t="s">
        <v>58</v>
      </c>
      <c r="C74" s="51"/>
      <c r="D74" s="51"/>
      <c r="E74" s="52"/>
      <c r="F74" s="20" t="s">
        <v>70</v>
      </c>
      <c r="G74" s="20"/>
      <c r="H74" s="66"/>
      <c r="I74" s="67"/>
    </row>
    <row r="75" spans="1:10" x14ac:dyDescent="0.25">
      <c r="A75" s="37" t="s">
        <v>145</v>
      </c>
      <c r="B75" s="53" t="s">
        <v>59</v>
      </c>
      <c r="C75" s="54"/>
      <c r="D75" s="54"/>
      <c r="E75" s="55"/>
      <c r="F75" s="20" t="s">
        <v>70</v>
      </c>
      <c r="G75" s="36">
        <v>35</v>
      </c>
      <c r="H75" s="68"/>
      <c r="I75" s="68"/>
    </row>
    <row r="76" spans="1:10" x14ac:dyDescent="0.25">
      <c r="A76" s="37" t="s">
        <v>146</v>
      </c>
      <c r="B76" s="53" t="s">
        <v>60</v>
      </c>
      <c r="C76" s="54"/>
      <c r="D76" s="54"/>
      <c r="E76" s="55"/>
      <c r="F76" s="20" t="s">
        <v>70</v>
      </c>
      <c r="G76" s="19"/>
      <c r="H76" s="59"/>
      <c r="I76" s="69"/>
      <c r="J76" s="34"/>
    </row>
    <row r="77" spans="1:10" ht="33.75" customHeight="1" x14ac:dyDescent="0.25">
      <c r="A77" s="37" t="s">
        <v>147</v>
      </c>
      <c r="B77" s="44" t="s">
        <v>61</v>
      </c>
      <c r="C77" s="45"/>
      <c r="D77" s="45"/>
      <c r="E77" s="46"/>
      <c r="F77" s="22" t="s">
        <v>88</v>
      </c>
      <c r="G77" s="40">
        <v>281.42</v>
      </c>
      <c r="H77" s="59"/>
      <c r="I77" s="60"/>
    </row>
    <row r="78" spans="1:10" ht="37.5" customHeight="1" x14ac:dyDescent="0.25">
      <c r="A78" s="37" t="s">
        <v>148</v>
      </c>
      <c r="B78" s="44" t="s">
        <v>62</v>
      </c>
      <c r="C78" s="45"/>
      <c r="D78" s="45"/>
      <c r="E78" s="46"/>
      <c r="F78" s="18" t="s">
        <v>71</v>
      </c>
      <c r="G78" s="42">
        <v>242.27</v>
      </c>
      <c r="H78" s="59"/>
      <c r="I78" s="60"/>
    </row>
    <row r="79" spans="1:10" ht="27.75" customHeight="1" x14ac:dyDescent="0.25">
      <c r="A79" s="37" t="s">
        <v>149</v>
      </c>
      <c r="B79" s="44" t="s">
        <v>63</v>
      </c>
      <c r="C79" s="45"/>
      <c r="D79" s="45"/>
      <c r="E79" s="46"/>
      <c r="F79" s="18" t="s">
        <v>72</v>
      </c>
      <c r="G79" s="25">
        <f>9480/G63</f>
        <v>97.505785548984321</v>
      </c>
      <c r="H79" s="59"/>
      <c r="I79" s="60"/>
    </row>
    <row r="80" spans="1:10" ht="34.5" customHeight="1" x14ac:dyDescent="0.25">
      <c r="A80" s="37" t="s">
        <v>150</v>
      </c>
      <c r="B80" s="44" t="s">
        <v>64</v>
      </c>
      <c r="C80" s="45"/>
      <c r="D80" s="45"/>
      <c r="E80" s="46"/>
      <c r="F80" s="18" t="s">
        <v>154</v>
      </c>
      <c r="G80" s="25">
        <f>0.4629498</f>
        <v>0.46294980000000002</v>
      </c>
      <c r="H80" s="59"/>
      <c r="I80" s="60"/>
    </row>
    <row r="81" spans="7:9" x14ac:dyDescent="0.25">
      <c r="G81" s="2"/>
      <c r="H81" s="2"/>
      <c r="I81" s="2"/>
    </row>
    <row r="82" spans="7:9" x14ac:dyDescent="0.25">
      <c r="G82" s="2"/>
      <c r="H82" s="2"/>
      <c r="I82" s="2"/>
    </row>
    <row r="83" spans="7:9" x14ac:dyDescent="0.25">
      <c r="G83" s="2"/>
      <c r="H83" s="2"/>
      <c r="I83" s="2"/>
    </row>
    <row r="84" spans="7:9" x14ac:dyDescent="0.25">
      <c r="G84" s="2"/>
      <c r="H84" s="2"/>
      <c r="I84" s="2"/>
    </row>
    <row r="85" spans="7:9" x14ac:dyDescent="0.25">
      <c r="G85" s="2"/>
      <c r="H85" s="2"/>
      <c r="I85" s="2"/>
    </row>
    <row r="86" spans="7:9" x14ac:dyDescent="0.25">
      <c r="G86" s="2"/>
      <c r="H86" s="2"/>
      <c r="I86" s="2"/>
    </row>
    <row r="87" spans="7:9" x14ac:dyDescent="0.25">
      <c r="G87" s="2"/>
      <c r="H87" s="2"/>
      <c r="I87" s="2"/>
    </row>
    <row r="88" spans="7:9" x14ac:dyDescent="0.25">
      <c r="G88" s="2"/>
      <c r="H88" s="2"/>
      <c r="I88" s="2"/>
    </row>
    <row r="89" spans="7:9" x14ac:dyDescent="0.25">
      <c r="G89" s="2"/>
      <c r="H89" s="2"/>
      <c r="I89" s="2"/>
    </row>
    <row r="90" spans="7:9" x14ac:dyDescent="0.25">
      <c r="G90" s="2"/>
      <c r="H90" s="2"/>
      <c r="I90" s="2"/>
    </row>
    <row r="91" spans="7:9" x14ac:dyDescent="0.25">
      <c r="G91" s="2"/>
      <c r="H91" s="2"/>
      <c r="I91" s="2"/>
    </row>
    <row r="92" spans="7:9" x14ac:dyDescent="0.25">
      <c r="G92" s="2"/>
      <c r="H92" s="2"/>
      <c r="I92" s="2"/>
    </row>
    <row r="93" spans="7:9" x14ac:dyDescent="0.25">
      <c r="G93" s="2"/>
      <c r="H93" s="2"/>
      <c r="I93" s="2"/>
    </row>
    <row r="94" spans="7:9" x14ac:dyDescent="0.25">
      <c r="G94" s="2"/>
      <c r="H94" s="2"/>
      <c r="I94" s="2"/>
    </row>
    <row r="95" spans="7:9" x14ac:dyDescent="0.25">
      <c r="G95" s="2"/>
      <c r="H95" s="2"/>
      <c r="I95" s="2"/>
    </row>
    <row r="96" spans="7:9" x14ac:dyDescent="0.25">
      <c r="G96" s="2"/>
      <c r="H96" s="2"/>
      <c r="I96" s="2"/>
    </row>
    <row r="97" spans="7:9" x14ac:dyDescent="0.25">
      <c r="G97" s="2"/>
      <c r="H97" s="2"/>
      <c r="I97" s="2"/>
    </row>
    <row r="98" spans="7:9" x14ac:dyDescent="0.25">
      <c r="G98" s="2"/>
      <c r="H98" s="2"/>
      <c r="I98" s="2"/>
    </row>
    <row r="99" spans="7:9" x14ac:dyDescent="0.25">
      <c r="G99" s="2"/>
      <c r="H99" s="2"/>
      <c r="I99" s="2"/>
    </row>
    <row r="100" spans="7:9" x14ac:dyDescent="0.25">
      <c r="G100" s="2"/>
      <c r="H100" s="2"/>
      <c r="I100" s="2"/>
    </row>
    <row r="101" spans="7:9" x14ac:dyDescent="0.25">
      <c r="G101" s="2"/>
      <c r="H101" s="2"/>
      <c r="I101" s="2"/>
    </row>
    <row r="102" spans="7:9" x14ac:dyDescent="0.25">
      <c r="G102" s="2"/>
      <c r="H102" s="2"/>
      <c r="I102" s="2"/>
    </row>
    <row r="103" spans="7:9" x14ac:dyDescent="0.25">
      <c r="G103" s="2"/>
      <c r="H103" s="2"/>
      <c r="I103" s="2"/>
    </row>
    <row r="104" spans="7:9" x14ac:dyDescent="0.25">
      <c r="G104" s="2"/>
      <c r="H104" s="2"/>
      <c r="I104" s="2"/>
    </row>
    <row r="105" spans="7:9" x14ac:dyDescent="0.25">
      <c r="G105" s="2"/>
      <c r="H105" s="2"/>
      <c r="I105" s="2"/>
    </row>
    <row r="106" spans="7:9" x14ac:dyDescent="0.25">
      <c r="G106" s="2"/>
      <c r="H106" s="2"/>
      <c r="I106" s="2"/>
    </row>
    <row r="107" spans="7:9" x14ac:dyDescent="0.25">
      <c r="G107" s="2"/>
      <c r="H107" s="2"/>
      <c r="I107" s="2"/>
    </row>
    <row r="108" spans="7:9" x14ac:dyDescent="0.25">
      <c r="G108" s="2"/>
      <c r="H108" s="2"/>
      <c r="I108" s="2"/>
    </row>
    <row r="109" spans="7:9" x14ac:dyDescent="0.25">
      <c r="G109" s="2"/>
      <c r="H109" s="2"/>
      <c r="I109" s="2"/>
    </row>
    <row r="110" spans="7:9" x14ac:dyDescent="0.25">
      <c r="G110" s="2"/>
      <c r="H110" s="2"/>
      <c r="I110" s="2"/>
    </row>
    <row r="111" spans="7:9" x14ac:dyDescent="0.25">
      <c r="G111" s="2"/>
      <c r="H111" s="2"/>
      <c r="I111" s="2"/>
    </row>
    <row r="112" spans="7:9" x14ac:dyDescent="0.25">
      <c r="G112" s="2"/>
      <c r="H112" s="2"/>
      <c r="I112" s="2"/>
    </row>
    <row r="113" spans="7:9" x14ac:dyDescent="0.25">
      <c r="G113" s="2"/>
      <c r="H113" s="2"/>
      <c r="I113" s="2"/>
    </row>
    <row r="114" spans="7:9" x14ac:dyDescent="0.25">
      <c r="G114" s="2"/>
      <c r="H114" s="2"/>
      <c r="I114" s="2"/>
    </row>
    <row r="115" spans="7:9" x14ac:dyDescent="0.25">
      <c r="G115" s="2"/>
      <c r="H115" s="2"/>
      <c r="I115" s="2"/>
    </row>
    <row r="116" spans="7:9" x14ac:dyDescent="0.25">
      <c r="G116" s="2"/>
      <c r="H116" s="2"/>
      <c r="I116" s="2"/>
    </row>
    <row r="117" spans="7:9" x14ac:dyDescent="0.25">
      <c r="G117" s="2"/>
      <c r="H117" s="2"/>
      <c r="I117" s="2"/>
    </row>
  </sheetData>
  <mergeCells count="160">
    <mergeCell ref="A8:A9"/>
    <mergeCell ref="A12:A13"/>
    <mergeCell ref="A14:A15"/>
    <mergeCell ref="B41:E41"/>
    <mergeCell ref="B42:E42"/>
    <mergeCell ref="B43:E43"/>
    <mergeCell ref="S45:BP45"/>
    <mergeCell ref="N21:BE21"/>
    <mergeCell ref="O27:AN27"/>
    <mergeCell ref="H34:I34"/>
    <mergeCell ref="H35:I35"/>
    <mergeCell ref="H36:I36"/>
    <mergeCell ref="H37:I37"/>
    <mergeCell ref="H38:I38"/>
    <mergeCell ref="H29:I29"/>
    <mergeCell ref="H30:I30"/>
    <mergeCell ref="H31:I31"/>
    <mergeCell ref="H32:I32"/>
    <mergeCell ref="H33:I33"/>
    <mergeCell ref="H44:I44"/>
    <mergeCell ref="H45:I45"/>
    <mergeCell ref="B2:I2"/>
    <mergeCell ref="B3:I3"/>
    <mergeCell ref="B16:I16"/>
    <mergeCell ref="B5:I5"/>
    <mergeCell ref="B17:I17"/>
    <mergeCell ref="M28:BH29"/>
    <mergeCell ref="O30:BR30"/>
    <mergeCell ref="S31:BP31"/>
    <mergeCell ref="N43:BQ43"/>
    <mergeCell ref="F6:I6"/>
    <mergeCell ref="F7:I7"/>
    <mergeCell ref="F8:I8"/>
    <mergeCell ref="F9:I9"/>
    <mergeCell ref="F10:I10"/>
    <mergeCell ref="F11:I11"/>
    <mergeCell ref="B12:B13"/>
    <mergeCell ref="D12:D13"/>
    <mergeCell ref="B6:E6"/>
    <mergeCell ref="F12:F13"/>
    <mergeCell ref="H12:H13"/>
    <mergeCell ref="B14:B15"/>
    <mergeCell ref="D14:D15"/>
    <mergeCell ref="F14:F15"/>
    <mergeCell ref="H14:H15"/>
    <mergeCell ref="B49:E49"/>
    <mergeCell ref="B50:E50"/>
    <mergeCell ref="B51:E51"/>
    <mergeCell ref="B52:E52"/>
    <mergeCell ref="B53:E53"/>
    <mergeCell ref="B44:E44"/>
    <mergeCell ref="B45:E45"/>
    <mergeCell ref="B46:E46"/>
    <mergeCell ref="B47:E47"/>
    <mergeCell ref="B48:E48"/>
    <mergeCell ref="B66:E66"/>
    <mergeCell ref="B67:E67"/>
    <mergeCell ref="B68:E68"/>
    <mergeCell ref="B59:E59"/>
    <mergeCell ref="B60:E60"/>
    <mergeCell ref="B61:E61"/>
    <mergeCell ref="B62:E62"/>
    <mergeCell ref="B63:E63"/>
    <mergeCell ref="B54:E54"/>
    <mergeCell ref="B55:E55"/>
    <mergeCell ref="B56:E56"/>
    <mergeCell ref="B57:E57"/>
    <mergeCell ref="B58:E58"/>
    <mergeCell ref="B7:E7"/>
    <mergeCell ref="B8:E9"/>
    <mergeCell ref="B10:E10"/>
    <mergeCell ref="B11:E11"/>
    <mergeCell ref="H23:I23"/>
    <mergeCell ref="H24:I24"/>
    <mergeCell ref="H25:I25"/>
    <mergeCell ref="H27:I27"/>
    <mergeCell ref="H28:I28"/>
    <mergeCell ref="H26:I26"/>
    <mergeCell ref="H18:I18"/>
    <mergeCell ref="H19:I19"/>
    <mergeCell ref="H20:I20"/>
    <mergeCell ref="H21:I21"/>
    <mergeCell ref="H22:I22"/>
    <mergeCell ref="H46:I46"/>
    <mergeCell ref="H47:I47"/>
    <mergeCell ref="H48:I48"/>
    <mergeCell ref="H39:I39"/>
    <mergeCell ref="H40:I40"/>
    <mergeCell ref="H41:I41"/>
    <mergeCell ref="H42:I42"/>
    <mergeCell ref="H43:I43"/>
    <mergeCell ref="H54:I54"/>
    <mergeCell ref="H55:I55"/>
    <mergeCell ref="H56:I56"/>
    <mergeCell ref="H57:I57"/>
    <mergeCell ref="H58:I58"/>
    <mergeCell ref="H49:I49"/>
    <mergeCell ref="H50:I50"/>
    <mergeCell ref="H51:I51"/>
    <mergeCell ref="H52:I52"/>
    <mergeCell ref="H53:I53"/>
    <mergeCell ref="H73:I73"/>
    <mergeCell ref="H64:I64"/>
    <mergeCell ref="H65:I65"/>
    <mergeCell ref="H66:I66"/>
    <mergeCell ref="H67:I67"/>
    <mergeCell ref="H68:I68"/>
    <mergeCell ref="H59:I59"/>
    <mergeCell ref="H60:I60"/>
    <mergeCell ref="H61:I61"/>
    <mergeCell ref="H62:I62"/>
    <mergeCell ref="H63:I63"/>
    <mergeCell ref="H78:I78"/>
    <mergeCell ref="H79:I79"/>
    <mergeCell ref="H80:I80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H74:I74"/>
    <mergeCell ref="H75:I75"/>
    <mergeCell ref="H76:I76"/>
    <mergeCell ref="H77:I77"/>
    <mergeCell ref="H69:I69"/>
    <mergeCell ref="H70:I70"/>
    <mergeCell ref="H71:I71"/>
    <mergeCell ref="H72:I72"/>
    <mergeCell ref="B79:E79"/>
    <mergeCell ref="B80:E80"/>
    <mergeCell ref="B36:E36"/>
    <mergeCell ref="B37:E37"/>
    <mergeCell ref="B38:E38"/>
    <mergeCell ref="B39:E39"/>
    <mergeCell ref="B40:E40"/>
    <mergeCell ref="B31:E31"/>
    <mergeCell ref="B32:E32"/>
    <mergeCell ref="B33:E33"/>
    <mergeCell ref="B34:E34"/>
    <mergeCell ref="B35:E35"/>
    <mergeCell ref="B74:E74"/>
    <mergeCell ref="B75:E75"/>
    <mergeCell ref="B76:E76"/>
    <mergeCell ref="B77:E77"/>
    <mergeCell ref="B78:E78"/>
    <mergeCell ref="B69:E69"/>
    <mergeCell ref="B70:E70"/>
    <mergeCell ref="B71:E71"/>
    <mergeCell ref="B72:E72"/>
    <mergeCell ref="B73:E73"/>
    <mergeCell ref="B64:E64"/>
    <mergeCell ref="B65:E65"/>
  </mergeCells>
  <pageMargins left="0.70866141732283472" right="0.70866141732283472" top="0.74803149606299213" bottom="0.74803149606299213" header="0.31496062992125984" footer="0.31496062992125984"/>
  <pageSetup paperSize="9" scale="55" fitToHeight="1000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 Карпухина</dc:creator>
  <cp:lastModifiedBy>User</cp:lastModifiedBy>
  <cp:lastPrinted>2020-02-01T00:37:03Z</cp:lastPrinted>
  <dcterms:created xsi:type="dcterms:W3CDTF">2017-02-03T07:24:14Z</dcterms:created>
  <dcterms:modified xsi:type="dcterms:W3CDTF">2021-04-19T00:50:40Z</dcterms:modified>
</cp:coreProperties>
</file>